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tadística\Estadística Básica 2025\"/>
    </mc:Choice>
  </mc:AlternateContent>
  <xr:revisionPtr revIDLastSave="0" documentId="13_ncr:1_{E9893F7D-E10E-4E5F-B038-121F51D91B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.1" sheetId="1" r:id="rId1"/>
    <sheet name="4.2" sheetId="2" r:id="rId2"/>
    <sheet name="4.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3" l="1"/>
  <c r="E16" i="3"/>
  <c r="F16" i="3"/>
  <c r="G16" i="3"/>
  <c r="H16" i="3"/>
  <c r="I16" i="3"/>
  <c r="J16" i="3"/>
  <c r="K16" i="3"/>
  <c r="L16" i="3"/>
  <c r="M16" i="3"/>
  <c r="C21" i="1" l="1"/>
  <c r="C27" i="1"/>
  <c r="N7" i="3"/>
  <c r="N8" i="3"/>
  <c r="N9" i="3"/>
  <c r="N11" i="3"/>
  <c r="P9" i="3" s="1"/>
  <c r="N12" i="3"/>
  <c r="N13" i="3"/>
  <c r="N14" i="3"/>
  <c r="N10" i="3"/>
  <c r="N6" i="3"/>
  <c r="C16" i="3" l="1"/>
  <c r="P11" i="3"/>
  <c r="P8" i="3" l="1"/>
  <c r="P10" i="3"/>
  <c r="P7" i="3"/>
  <c r="N16" i="3"/>
  <c r="E14" i="2"/>
  <c r="F12" i="2" s="1"/>
  <c r="C14" i="2"/>
  <c r="D10" i="2" s="1"/>
  <c r="C17" i="3" l="1"/>
  <c r="K17" i="3"/>
  <c r="M17" i="3"/>
  <c r="L17" i="3"/>
  <c r="J17" i="3"/>
  <c r="D17" i="3"/>
  <c r="G17" i="3"/>
  <c r="I17" i="3"/>
  <c r="E17" i="3"/>
  <c r="F17" i="3"/>
  <c r="H17" i="3"/>
  <c r="F8" i="2"/>
  <c r="D8" i="2"/>
  <c r="D12" i="2"/>
  <c r="P12" i="3"/>
  <c r="Q7" i="3" s="1"/>
  <c r="F6" i="2"/>
  <c r="C8" i="1"/>
  <c r="N17" i="3" l="1"/>
  <c r="Q9" i="3"/>
  <c r="Q11" i="3"/>
  <c r="Q10" i="3"/>
  <c r="D14" i="2"/>
  <c r="F14" i="2"/>
  <c r="C15" i="1"/>
  <c r="C31" i="1" s="1"/>
  <c r="Q12" i="3" l="1"/>
  <c r="D27" i="1"/>
  <c r="D21" i="1"/>
  <c r="D29" i="1"/>
  <c r="D15" i="1"/>
  <c r="D8" i="1"/>
  <c r="D31" i="1" l="1"/>
</calcChain>
</file>

<file path=xl/sharedStrings.xml><?xml version="1.0" encoding="utf-8"?>
<sst xmlns="http://schemas.openxmlformats.org/spreadsheetml/2006/main" count="111" uniqueCount="87">
  <si>
    <t>Vehículo</t>
  </si>
  <si>
    <t>Clase</t>
  </si>
  <si>
    <t>%</t>
  </si>
  <si>
    <t>Unidades motrices</t>
  </si>
  <si>
    <t>Camión de dos ejes</t>
  </si>
  <si>
    <t>Tractocamión de dos ejes</t>
  </si>
  <si>
    <t>Tractocamión de tres ejes</t>
  </si>
  <si>
    <t>Otros</t>
  </si>
  <si>
    <t>Unidades de arrastre</t>
  </si>
  <si>
    <t>Semirremolque de un eje</t>
  </si>
  <si>
    <t>Semirremolque de dos ejes</t>
  </si>
  <si>
    <t>Semirremolque de tres ejes</t>
  </si>
  <si>
    <t>Semirremolque de cuatro ejes</t>
  </si>
  <si>
    <t>Semirremolque de cinco ejes</t>
  </si>
  <si>
    <t>Semirremolques</t>
  </si>
  <si>
    <t>Remolque de dos ejes</t>
  </si>
  <si>
    <t>Remolque de tres ejes</t>
  </si>
  <si>
    <t>Remolque de cuatro ejes</t>
  </si>
  <si>
    <t>Remolque de cinco ejes</t>
  </si>
  <si>
    <t>Remolque de seis ejes</t>
  </si>
  <si>
    <t>Remolques</t>
  </si>
  <si>
    <t>Grúas industriales</t>
  </si>
  <si>
    <t>GI</t>
  </si>
  <si>
    <t>Total</t>
  </si>
  <si>
    <t xml:space="preserve">Camión de tres </t>
  </si>
  <si>
    <t>Tipo de Empresa</t>
  </si>
  <si>
    <t>Estratos en Unidades</t>
  </si>
  <si>
    <t>Empresas</t>
  </si>
  <si>
    <t>Vehículos</t>
  </si>
  <si>
    <t>1  - 5</t>
  </si>
  <si>
    <t>Pequeña</t>
  </si>
  <si>
    <t>6  - 30</t>
  </si>
  <si>
    <t>Mediana</t>
  </si>
  <si>
    <t>31  - 100</t>
  </si>
  <si>
    <t>Grande</t>
  </si>
  <si>
    <t>Total General</t>
  </si>
  <si>
    <t>Camión de tres ejes</t>
  </si>
  <si>
    <t>Baja California</t>
  </si>
  <si>
    <t>Quintana Roo</t>
  </si>
  <si>
    <t>Camiones</t>
  </si>
  <si>
    <t>Tractocamiones</t>
  </si>
  <si>
    <t>total</t>
  </si>
  <si>
    <t>Total Nacional</t>
  </si>
  <si>
    <t>S</t>
  </si>
  <si>
    <t>R</t>
  </si>
  <si>
    <t>4.3 Parque Vehicular de Arrendamiento del Autotransporte de Carga por Clase de Vehículo y Entidad Federativa</t>
  </si>
  <si>
    <t xml:space="preserve">4.2 Estructura Empresarial de Arrendamiento del Autotransporte Carga  </t>
  </si>
  <si>
    <t>4.  Arrendamiento</t>
  </si>
  <si>
    <t>-</t>
  </si>
  <si>
    <t>4.1 Parque Vehicular de Arrendamiento del Autotransporte Carga por Clase de Vehículo</t>
  </si>
  <si>
    <t>C-2</t>
  </si>
  <si>
    <t xml:space="preserve">C-3 </t>
  </si>
  <si>
    <t>T-2</t>
  </si>
  <si>
    <t>T-3</t>
  </si>
  <si>
    <t>S-1</t>
  </si>
  <si>
    <t>S-2</t>
  </si>
  <si>
    <t>S-3</t>
  </si>
  <si>
    <t>R-2</t>
  </si>
  <si>
    <t>C-3</t>
  </si>
  <si>
    <t>Nuevo León</t>
  </si>
  <si>
    <t>más de 100</t>
  </si>
  <si>
    <t>Ciudad de México</t>
  </si>
  <si>
    <t>S-4</t>
  </si>
  <si>
    <t>S-5</t>
  </si>
  <si>
    <t>R-3</t>
  </si>
  <si>
    <t>R-4</t>
  </si>
  <si>
    <t>R-5</t>
  </si>
  <si>
    <t>R-6</t>
  </si>
  <si>
    <t>Aguascalientes</t>
  </si>
  <si>
    <t>San Luis Potosí</t>
  </si>
  <si>
    <t xml:space="preserve">Baja California Sur </t>
  </si>
  <si>
    <t>Micro Empresa</t>
  </si>
  <si>
    <t>Chiapas</t>
  </si>
  <si>
    <t>Estado de México</t>
  </si>
  <si>
    <t>Jalisco</t>
  </si>
  <si>
    <t>Tamaulipas</t>
  </si>
  <si>
    <t>AGS</t>
  </si>
  <si>
    <t>BC</t>
  </si>
  <si>
    <t>BCS</t>
  </si>
  <si>
    <t>CHIS</t>
  </si>
  <si>
    <t>CDMX</t>
  </si>
  <si>
    <t>MEX</t>
  </si>
  <si>
    <t>JAL</t>
  </si>
  <si>
    <t>NL</t>
  </si>
  <si>
    <t>QROO</t>
  </si>
  <si>
    <t>SLP</t>
  </si>
  <si>
    <t>TAM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</si>
</sst>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</cellStyleXfs>
  <cellXfs count="56">
    <xf numFmtId="0" fontId="0" fillId="0" borderId="0" xfId="0"/>
    <xf numFmtId="0" fontId="18" fillId="0" borderId="0" xfId="0" applyFont="1"/>
    <xf numFmtId="0" fontId="20" fillId="33" borderId="0" xfId="0" applyFont="1" applyFill="1"/>
    <xf numFmtId="0" fontId="20" fillId="33" borderId="0" xfId="0" applyFont="1" applyFill="1" applyAlignment="1">
      <alignment horizontal="center"/>
    </xf>
    <xf numFmtId="3" fontId="20" fillId="33" borderId="0" xfId="0" applyNumberFormat="1" applyFont="1" applyFill="1" applyAlignment="1">
      <alignment horizontal="center"/>
    </xf>
    <xf numFmtId="164" fontId="20" fillId="3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23" fillId="33" borderId="0" xfId="0" applyFont="1" applyFill="1"/>
    <xf numFmtId="3" fontId="24" fillId="33" borderId="0" xfId="0" applyNumberFormat="1" applyFont="1" applyFill="1" applyAlignment="1">
      <alignment horizontal="center" wrapText="1"/>
    </xf>
    <xf numFmtId="165" fontId="24" fillId="33" borderId="0" xfId="0" applyNumberFormat="1" applyFont="1" applyFill="1" applyAlignment="1">
      <alignment horizontal="center" wrapText="1"/>
    </xf>
    <xf numFmtId="0" fontId="24" fillId="33" borderId="0" xfId="0" applyFont="1" applyFill="1" applyAlignment="1">
      <alignment horizontal="center" vertical="center"/>
    </xf>
    <xf numFmtId="3" fontId="25" fillId="33" borderId="0" xfId="26" applyNumberFormat="1" applyFont="1" applyFill="1" applyBorder="1" applyAlignment="1">
      <alignment horizontal="center" vertical="center"/>
    </xf>
    <xf numFmtId="3" fontId="25" fillId="33" borderId="0" xfId="26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26" fillId="0" borderId="0" xfId="0" applyFont="1"/>
    <xf numFmtId="0" fontId="27" fillId="0" borderId="0" xfId="0" applyFont="1"/>
    <xf numFmtId="0" fontId="16" fillId="0" borderId="0" xfId="0" applyFont="1"/>
    <xf numFmtId="0" fontId="20" fillId="0" borderId="0" xfId="0" applyFont="1"/>
    <xf numFmtId="0" fontId="0" fillId="33" borderId="0" xfId="0" applyFill="1"/>
    <xf numFmtId="0" fontId="0" fillId="33" borderId="0" xfId="0" applyFill="1" applyAlignment="1">
      <alignment horizontal="center"/>
    </xf>
    <xf numFmtId="3" fontId="0" fillId="33" borderId="0" xfId="0" applyNumberFormat="1" applyFill="1" applyAlignment="1">
      <alignment horizontal="center"/>
    </xf>
    <xf numFmtId="0" fontId="23" fillId="33" borderId="0" xfId="0" applyFont="1" applyFill="1" applyAlignment="1">
      <alignment horizontal="center" vertical="center"/>
    </xf>
    <xf numFmtId="1" fontId="17" fillId="33" borderId="0" xfId="0" applyNumberFormat="1" applyFont="1" applyFill="1" applyAlignment="1">
      <alignment horizontal="center"/>
    </xf>
    <xf numFmtId="0" fontId="17" fillId="0" borderId="0" xfId="0" applyFont="1"/>
    <xf numFmtId="0" fontId="21" fillId="33" borderId="0" xfId="0" applyFont="1" applyFill="1" applyAlignment="1">
      <alignment horizontal="center"/>
    </xf>
    <xf numFmtId="0" fontId="19" fillId="34" borderId="0" xfId="26" applyFont="1" applyFill="1" applyAlignment="1">
      <alignment horizontal="center" vertical="center" wrapText="1"/>
    </xf>
    <xf numFmtId="3" fontId="19" fillId="34" borderId="0" xfId="26" applyNumberFormat="1" applyFont="1" applyFill="1" applyAlignment="1">
      <alignment horizontal="center" vertical="center" wrapText="1"/>
    </xf>
    <xf numFmtId="164" fontId="19" fillId="34" borderId="0" xfId="26" applyNumberFormat="1" applyFont="1" applyFill="1" applyAlignment="1">
      <alignment horizontal="center" vertical="center" wrapText="1"/>
    </xf>
    <xf numFmtId="0" fontId="19" fillId="34" borderId="0" xfId="26" applyFont="1" applyFill="1" applyAlignment="1">
      <alignment horizontal="center"/>
    </xf>
    <xf numFmtId="3" fontId="19" fillId="34" borderId="0" xfId="26" applyNumberFormat="1" applyFont="1" applyFill="1" applyAlignment="1">
      <alignment horizontal="center"/>
    </xf>
    <xf numFmtId="0" fontId="16" fillId="35" borderId="0" xfId="28" applyFont="1" applyFill="1" applyAlignment="1">
      <alignment horizontal="center"/>
    </xf>
    <xf numFmtId="3" fontId="16" fillId="35" borderId="0" xfId="28" applyNumberFormat="1" applyFont="1" applyFill="1" applyAlignment="1">
      <alignment horizontal="center"/>
    </xf>
    <xf numFmtId="164" fontId="16" fillId="35" borderId="0" xfId="28" applyNumberFormat="1" applyFont="1" applyFill="1" applyAlignment="1">
      <alignment horizontal="center"/>
    </xf>
    <xf numFmtId="3" fontId="25" fillId="34" borderId="0" xfId="26" applyNumberFormat="1" applyFont="1" applyFill="1" applyBorder="1" applyAlignment="1">
      <alignment horizontal="center" vertical="center"/>
    </xf>
    <xf numFmtId="3" fontId="25" fillId="34" borderId="0" xfId="26" applyNumberFormat="1" applyFont="1" applyFill="1" applyBorder="1" applyAlignment="1">
      <alignment horizontal="center" vertical="center" wrapText="1"/>
    </xf>
    <xf numFmtId="3" fontId="25" fillId="34" borderId="0" xfId="26" applyNumberFormat="1" applyFont="1" applyFill="1" applyBorder="1" applyAlignment="1">
      <alignment vertical="center"/>
    </xf>
    <xf numFmtId="0" fontId="23" fillId="35" borderId="0" xfId="0" applyFont="1" applyFill="1"/>
    <xf numFmtId="0" fontId="23" fillId="35" borderId="0" xfId="0" applyFont="1" applyFill="1" applyAlignment="1">
      <alignment horizontal="center" vertical="center"/>
    </xf>
    <xf numFmtId="3" fontId="24" fillId="35" borderId="0" xfId="0" applyNumberFormat="1" applyFont="1" applyFill="1" applyAlignment="1">
      <alignment horizontal="center" wrapText="1"/>
    </xf>
    <xf numFmtId="165" fontId="24" fillId="35" borderId="0" xfId="0" applyNumberFormat="1" applyFont="1" applyFill="1" applyAlignment="1">
      <alignment horizontal="center" wrapText="1"/>
    </xf>
    <xf numFmtId="0" fontId="13" fillId="34" borderId="0" xfId="0" applyFont="1" applyFill="1" applyAlignment="1">
      <alignment horizontal="center"/>
    </xf>
    <xf numFmtId="3" fontId="13" fillId="34" borderId="0" xfId="0" applyNumberFormat="1" applyFont="1" applyFill="1" applyAlignment="1">
      <alignment horizontal="center"/>
    </xf>
    <xf numFmtId="0" fontId="16" fillId="35" borderId="0" xfId="0" applyFont="1" applyFill="1"/>
    <xf numFmtId="0" fontId="16" fillId="35" borderId="0" xfId="0" applyFont="1" applyFill="1" applyAlignment="1">
      <alignment horizontal="center"/>
    </xf>
    <xf numFmtId="3" fontId="0" fillId="35" borderId="0" xfId="0" applyNumberFormat="1" applyFill="1" applyAlignment="1">
      <alignment horizontal="center"/>
    </xf>
    <xf numFmtId="3" fontId="21" fillId="33" borderId="0" xfId="0" applyNumberFormat="1" applyFont="1" applyFill="1" applyAlignment="1">
      <alignment horizontal="center"/>
    </xf>
    <xf numFmtId="3" fontId="16" fillId="35" borderId="0" xfId="0" applyNumberFormat="1" applyFont="1" applyFill="1" applyAlignment="1">
      <alignment horizontal="center"/>
    </xf>
    <xf numFmtId="3" fontId="16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13" fillId="34" borderId="0" xfId="0" applyFont="1" applyFill="1" applyAlignment="1">
      <alignment horizontal="center" vertical="center"/>
    </xf>
    <xf numFmtId="0" fontId="13" fillId="34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</cellXfs>
  <cellStyles count="48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3" xr:uid="{00000000-0005-0000-0000-00001F000000}"/>
    <cellStyle name="Neutral" xfId="8" builtinId="28" customBuiltin="1"/>
    <cellStyle name="Normal" xfId="0" builtinId="0"/>
    <cellStyle name="Normal 2" xfId="42" xr:uid="{00000000-0005-0000-0000-000022000000}"/>
    <cellStyle name="Normal 2 2" xfId="44" xr:uid="{00000000-0005-0000-0000-000023000000}"/>
    <cellStyle name="Normal 3" xfId="45" xr:uid="{00000000-0005-0000-0000-000024000000}"/>
    <cellStyle name="Normal 4" xfId="46" xr:uid="{00000000-0005-0000-0000-000025000000}"/>
    <cellStyle name="Normal 4 2" xfId="47" xr:uid="{00000000-0005-0000-0000-000026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 baseline="0"/>
              <a:t>Arrendamiento del Autotransporte de Carga</a:t>
            </a:r>
          </a:p>
          <a:p>
            <a:pPr>
              <a:defRPr lang="es-ES" sz="1200"/>
            </a:pPr>
            <a:r>
              <a:rPr lang="es-ES" sz="1200" baseline="0"/>
              <a:t> </a:t>
            </a:r>
            <a:r>
              <a:rPr lang="es-ES" sz="1200" b="1" i="0" u="none" strike="noStrike" baseline="0">
                <a:effectLst/>
              </a:rPr>
              <a:t>Participación del Parque Vehicular  </a:t>
            </a:r>
            <a:r>
              <a:rPr lang="es-ES" sz="1200" baseline="0"/>
              <a:t>por Clase 2025</a:t>
            </a:r>
            <a:endParaRPr lang="es-ES" sz="1200"/>
          </a:p>
        </c:rich>
      </c:tx>
      <c:layout>
        <c:manualLayout>
          <c:xMode val="edge"/>
          <c:yMode val="edge"/>
          <c:x val="0.1306111111111111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0995844269466313E-2"/>
          <c:y val="0.17129629629629686"/>
          <c:w val="0.49166666666666747"/>
          <c:h val="0.81944444444444464"/>
        </c:manualLayout>
      </c:layout>
      <c:pie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5FB-4622-A0B6-9155B56C76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35FB-4622-A0B6-9155B56C765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40.6%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5FB-4622-A0B6-9155B56C7657}"/>
                </c:ext>
              </c:extLst>
            </c:dLbl>
            <c:dLbl>
              <c:idx val="1"/>
              <c:layout>
                <c:manualLayout>
                  <c:x val="7.9951443569553804E-2"/>
                  <c:y val="-2.65291531810057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59.4%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5FB-4622-A0B6-9155B56C76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('4.1'!$A$8,'4.1'!$A$15)</c:f>
              <c:strCache>
                <c:ptCount val="2"/>
                <c:pt idx="0">
                  <c:v>Unidades motrices</c:v>
                </c:pt>
                <c:pt idx="1">
                  <c:v>Unidades de arrastre</c:v>
                </c:pt>
              </c:strCache>
            </c:strRef>
          </c:cat>
          <c:val>
            <c:numRef>
              <c:f>('4.1'!$D$8,'4.1'!$D$15)</c:f>
              <c:numCache>
                <c:formatCode>0.0</c:formatCode>
                <c:ptCount val="2"/>
                <c:pt idx="0">
                  <c:v>40.586978610322276</c:v>
                </c:pt>
                <c:pt idx="1">
                  <c:v>59.413021389677724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FB-4622-A0B6-9155B56C7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lang="es-E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Arrendamiento del Autotransporte de Carga </a:t>
            </a:r>
          </a:p>
          <a:p>
            <a:pPr algn="ctr">
              <a:defRPr lang="es-E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/>
              <a:t>Estructura Empresarial 2025</a:t>
            </a:r>
          </a:p>
        </c:rich>
      </c:tx>
      <c:layout>
        <c:manualLayout>
          <c:xMode val="edge"/>
          <c:yMode val="edge"/>
          <c:x val="0.2209898762654668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0879363763740256E-2"/>
          <c:y val="0.13063063063063063"/>
          <c:w val="0.8815517139304957"/>
          <c:h val="0.697965524579697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'4.2'!$C$4</c:f>
              <c:strCache>
                <c:ptCount val="1"/>
                <c:pt idx="0">
                  <c:v>Empresas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('4.2'!$A$6,'4.2'!$A$8,'4.2'!$A$10,'4.2'!$A$12)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('4.2'!$C$6,'4.2'!$C$8,'4.2'!$C$10,'4.2'!$C$12)</c:f>
              <c:numCache>
                <c:formatCode>#,##0</c:formatCode>
                <c:ptCount val="4"/>
                <c:pt idx="0">
                  <c:v>246</c:v>
                </c:pt>
                <c:pt idx="1">
                  <c:v>149</c:v>
                </c:pt>
                <c:pt idx="2">
                  <c:v>57</c:v>
                </c:pt>
                <c:pt idx="3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D-492E-B20B-B6FEB1F4CDC6}"/>
            </c:ext>
          </c:extLst>
        </c:ser>
        <c:ser>
          <c:idx val="1"/>
          <c:order val="1"/>
          <c:tx>
            <c:strRef>
              <c:f>'4.2'!$E$4</c:f>
              <c:strCache>
                <c:ptCount val="1"/>
                <c:pt idx="0">
                  <c:v>Vehículos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3"/>
              <c:layout>
                <c:manualLayout>
                  <c:x val="-2.5062656641604009E-3"/>
                  <c:y val="1.35135135135135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6D-492E-B20B-B6FEB1F4CD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('4.2'!$A$6,'4.2'!$A$8,'4.2'!$A$10,'4.2'!$A$12)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('4.2'!$E$6,'4.2'!$E$8,'4.2'!$E$10,'4.2'!$E$12)</c:f>
              <c:numCache>
                <c:formatCode>#,##0</c:formatCode>
                <c:ptCount val="4"/>
                <c:pt idx="0">
                  <c:v>567</c:v>
                </c:pt>
                <c:pt idx="1">
                  <c:v>2004</c:v>
                </c:pt>
                <c:pt idx="2">
                  <c:v>2952</c:v>
                </c:pt>
                <c:pt idx="3">
                  <c:v>71243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D-492E-B20B-B6FEB1F4CD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2921344"/>
        <c:axId val="82922880"/>
      </c:barChart>
      <c:catAx>
        <c:axId val="82921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82922880"/>
        <c:crosses val="autoZero"/>
        <c:auto val="1"/>
        <c:lblAlgn val="ctr"/>
        <c:lblOffset val="100"/>
        <c:noMultiLvlLbl val="0"/>
      </c:catAx>
      <c:valAx>
        <c:axId val="82922880"/>
        <c:scaling>
          <c:orientation val="minMax"/>
          <c:max val="8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8292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10928897045817"/>
          <c:y val="0.91854543519897969"/>
          <c:w val="0.30674876166795051"/>
          <c:h val="8.1454564801021506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50"/>
            </a:pPr>
            <a:r>
              <a:rPr lang="es-ES" sz="1050" b="1" i="0" u="none" strike="noStrike" baseline="0">
                <a:effectLst/>
              </a:rPr>
              <a:t>Arrendamiento del Autotransporte de Carga </a:t>
            </a:r>
          </a:p>
          <a:p>
            <a:pPr>
              <a:defRPr lang="es-ES" sz="1050"/>
            </a:pPr>
            <a:r>
              <a:rPr lang="es-ES" sz="1050" b="1" i="0" baseline="0"/>
              <a:t>Participación de las Empresas en la Estructura Empresarial  2025</a:t>
            </a:r>
          </a:p>
        </c:rich>
      </c:tx>
      <c:layout>
        <c:manualLayout>
          <c:xMode val="edge"/>
          <c:yMode val="edge"/>
          <c:x val="8.2986001749781282E-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084776902887139"/>
          <c:y val="0.18518518518518517"/>
          <c:w val="0.46666666666666723"/>
          <c:h val="0.7777777777777789"/>
        </c:manualLayout>
      </c:layout>
      <c:pieChart>
        <c:varyColors val="1"/>
        <c:ser>
          <c:idx val="0"/>
          <c:order val="0"/>
          <c:explosion val="12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D884-4BE4-A272-EE9495C8CFDC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884-4BE4-A272-EE9495C8CFDC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D884-4BE4-A272-EE9495C8CFDC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884-4BE4-A272-EE9495C8CFD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770576BB-93EB-46BA-BEF1-F4E1000F32C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884-4BE4-A272-EE9495C8CFD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69EDDBE-433C-40B9-AA95-DBE35DB6A0C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884-4BE4-A272-EE9495C8CFD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E83725A-5644-4896-8CD6-DB24016E847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884-4BE4-A272-EE9495C8CFD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612C2E2-EBD2-418F-9704-6326845CDD9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D884-4BE4-A272-EE9495C8CF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('4.2'!$A$6,'4.2'!$A$8,'4.2'!$A$10,'4.2'!$A$12)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('4.2'!$D$6,'4.2'!$D$8,'4.2'!$D$10,'4.2'!$D$12)</c:f>
              <c:numCache>
                <c:formatCode>#,##0.0</c:formatCode>
                <c:ptCount val="4"/>
                <c:pt idx="0">
                  <c:v>47</c:v>
                </c:pt>
                <c:pt idx="1">
                  <c:v>28.435114503816795</c:v>
                </c:pt>
                <c:pt idx="2">
                  <c:v>10.877862595419847</c:v>
                </c:pt>
                <c:pt idx="3">
                  <c:v>13.740458015267176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84-4BE4-A272-EE9495C8C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005686789151368"/>
          <c:y val="0.36034339457567832"/>
          <c:w val="0.24821653543307123"/>
          <c:h val="0.34614319043452879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50"/>
            </a:pPr>
            <a:r>
              <a:rPr lang="es-ES" sz="1050" b="1" i="0" baseline="0">
                <a:effectLst/>
              </a:rPr>
              <a:t>Arrendamiento del Autotransporte de Carga</a:t>
            </a:r>
            <a:endParaRPr lang="es-MX" sz="1050">
              <a:effectLst/>
            </a:endParaRPr>
          </a:p>
          <a:p>
            <a:pPr>
              <a:defRPr lang="es-ES" sz="1050"/>
            </a:pPr>
            <a:r>
              <a:rPr lang="es-ES" sz="1050" b="1" i="0" baseline="0">
                <a:effectLst/>
              </a:rPr>
              <a:t> Participación de l</a:t>
            </a:r>
            <a:r>
              <a:rPr lang="es-MX" sz="1050" b="1" i="0" baseline="0">
                <a:effectLst/>
              </a:rPr>
              <a:t>os Vehículos</a:t>
            </a:r>
            <a:r>
              <a:rPr lang="es-ES" sz="1050" b="1" i="0" baseline="0">
                <a:effectLst/>
              </a:rPr>
              <a:t> en la Estructura Empresarial 2025</a:t>
            </a:r>
            <a:endParaRPr lang="es-MX" sz="1050">
              <a:effectLst/>
            </a:endParaRPr>
          </a:p>
        </c:rich>
      </c:tx>
      <c:layout>
        <c:manualLayout>
          <c:xMode val="edge"/>
          <c:yMode val="edge"/>
          <c:x val="0.1163193350831146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251443569553798"/>
          <c:y val="0.31481481481481627"/>
          <c:w val="0.41111111111111109"/>
          <c:h val="0.68518518518518523"/>
        </c:manualLayout>
      </c:layout>
      <c:pieChart>
        <c:varyColors val="1"/>
        <c:ser>
          <c:idx val="0"/>
          <c:order val="0"/>
          <c:explosion val="13"/>
          <c:dPt>
            <c:idx val="0"/>
            <c:bubble3D val="0"/>
            <c:explosion val="34"/>
            <c:spPr>
              <a:solidFill>
                <a:schemeClr val="accent3">
                  <a:alpha val="97000"/>
                </a:schemeClr>
              </a:solidFill>
              <a:ln w="22225"/>
            </c:spPr>
            <c:extLst>
              <c:ext xmlns:c16="http://schemas.microsoft.com/office/drawing/2014/chart" uri="{C3380CC4-5D6E-409C-BE32-E72D297353CC}">
                <c16:uniqueId val="{00000001-8067-403F-84F6-75C3B9860B74}"/>
              </c:ext>
            </c:extLst>
          </c:dPt>
          <c:dPt>
            <c:idx val="1"/>
            <c:bubble3D val="0"/>
            <c:explosion val="25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067-403F-84F6-75C3B9860B74}"/>
              </c:ext>
            </c:extLst>
          </c:dPt>
          <c:dPt>
            <c:idx val="2"/>
            <c:bubble3D val="0"/>
            <c:explosion val="34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8067-403F-84F6-75C3B9860B74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7-8067-403F-84F6-75C3B9860B74}"/>
              </c:ext>
            </c:extLst>
          </c:dPt>
          <c:dLbls>
            <c:dLbl>
              <c:idx val="0"/>
              <c:layout>
                <c:manualLayout>
                  <c:x val="-6.8199803149606331E-2"/>
                  <c:y val="2.1044765237678644E-2"/>
                </c:manualLayout>
              </c:layout>
              <c:tx>
                <c:rich>
                  <a:bodyPr/>
                  <a:lstStyle/>
                  <a:p>
                    <a:fld id="{CF119010-859D-4B9F-9FAE-0ACAF59FEB9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067-403F-84F6-75C3B9860B74}"/>
                </c:ext>
              </c:extLst>
            </c:dLbl>
            <c:dLbl>
              <c:idx val="1"/>
              <c:layout>
                <c:manualLayout>
                  <c:x val="-1.3863735783027121E-2"/>
                  <c:y val="-5.1299212598425195E-2"/>
                </c:manualLayout>
              </c:layout>
              <c:tx>
                <c:rich>
                  <a:bodyPr/>
                  <a:lstStyle/>
                  <a:p>
                    <a:fld id="{85706CC4-95E2-4EA7-B046-4FDA2C38347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067-403F-84F6-75C3B9860B74}"/>
                </c:ext>
              </c:extLst>
            </c:dLbl>
            <c:dLbl>
              <c:idx val="2"/>
              <c:layout>
                <c:manualLayout>
                  <c:x val="3.5660979877515313E-2"/>
                  <c:y val="-3.7597696121318171E-2"/>
                </c:manualLayout>
              </c:layout>
              <c:tx>
                <c:rich>
                  <a:bodyPr/>
                  <a:lstStyle/>
                  <a:p>
                    <a:fld id="{A7728075-9EEA-4821-86B4-5944DD9A5E7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067-403F-84F6-75C3B9860B7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373DDF0-05AD-4A39-9F6C-2D788748CEC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067-403F-84F6-75C3B9860B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('4.2'!$A$6,'4.2'!$A$8,'4.2'!$A$10,'4.2'!$A$12)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('4.2'!$F$6,'4.2'!$F$8,'4.2'!$F$10,'4.2'!$F$12)</c:f>
              <c:numCache>
                <c:formatCode>#,##0.0</c:formatCode>
                <c:ptCount val="4"/>
                <c:pt idx="0">
                  <c:v>0.73860823802204101</c:v>
                </c:pt>
                <c:pt idx="1">
                  <c:v>2.610530703696949</c:v>
                </c:pt>
                <c:pt idx="2">
                  <c:v>3.9</c:v>
                </c:pt>
                <c:pt idx="3">
                  <c:v>92.805408644451973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67-403F-84F6-75C3B9860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17235345581827"/>
          <c:y val="0.36034339457567832"/>
          <c:w val="0.23716535433070871"/>
          <c:h val="0.33486876640420049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50"/>
            </a:pPr>
            <a:r>
              <a:rPr lang="es-ES" sz="1600" b="1" i="0" baseline="0">
                <a:effectLst/>
              </a:rPr>
              <a:t> </a:t>
            </a:r>
            <a:r>
              <a:rPr lang="es-ES" sz="1050" b="1" i="0" baseline="0">
                <a:effectLst/>
              </a:rPr>
              <a:t>Arrendamiento </a:t>
            </a:r>
            <a:r>
              <a:rPr lang="es-MX" sz="1050" b="1" i="0" baseline="0">
                <a:effectLst/>
              </a:rPr>
              <a:t>del </a:t>
            </a:r>
            <a:r>
              <a:rPr lang="es-ES" sz="1050" b="1" i="0" baseline="0">
                <a:effectLst/>
              </a:rPr>
              <a:t> Autotransporte de Carga</a:t>
            </a:r>
          </a:p>
          <a:p>
            <a:pPr>
              <a:defRPr lang="es-ES" sz="1050"/>
            </a:pPr>
            <a:r>
              <a:rPr lang="es-ES" sz="1050" b="1" i="0" baseline="0">
                <a:effectLst/>
              </a:rPr>
              <a:t> Participación </a:t>
            </a:r>
            <a:r>
              <a:rPr lang="es-ES" sz="1050"/>
              <a:t>del Parque Vehicular </a:t>
            </a:r>
            <a:r>
              <a:rPr lang="es-ES" sz="1050" baseline="0"/>
              <a:t>por Clase de Vehículo 2025</a:t>
            </a:r>
            <a:endParaRPr lang="es-ES" sz="1050"/>
          </a:p>
        </c:rich>
      </c:tx>
      <c:layout>
        <c:manualLayout>
          <c:xMode val="edge"/>
          <c:yMode val="edge"/>
          <c:x val="0.1043473315835520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591732283464554"/>
          <c:y val="0.27314814814814814"/>
          <c:w val="0.41944444444444445"/>
          <c:h val="0.69907407407407407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2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B78-4886-BC8B-9BBC5A6F710C}"/>
              </c:ext>
            </c:extLst>
          </c:dPt>
          <c:dPt>
            <c:idx val="1"/>
            <c:bubble3D val="0"/>
            <c:explosion val="11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B78-4886-BC8B-9BBC5A6F710C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5-BB78-4886-BC8B-9BBC5A6F710C}"/>
              </c:ext>
            </c:extLst>
          </c:dPt>
          <c:dPt>
            <c:idx val="3"/>
            <c:bubble3D val="0"/>
            <c:explosion val="8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7-BB78-4886-BC8B-9BBC5A6F710C}"/>
              </c:ext>
            </c:extLst>
          </c:dPt>
          <c:dPt>
            <c:idx val="4"/>
            <c:bubble3D val="0"/>
            <c:explosion val="7"/>
            <c:spPr>
              <a:solidFill>
                <a:schemeClr val="accent5"/>
              </a:solidFill>
              <a:ln>
                <a:solidFill>
                  <a:schemeClr val="bg2">
                    <a:lumMod val="9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BB78-4886-BC8B-9BBC5A6F710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9252B56-57AA-48CB-920A-D9C06F791F0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B78-4886-BC8B-9BBC5A6F710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5D4B789-85A0-430B-8239-B041CE0DF16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B78-4886-BC8B-9BBC5A6F710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97B0D7F-0039-4B59-A627-9FED43F3EF1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B78-4886-BC8B-9BBC5A6F710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E7191FE-04B6-49A3-96FC-B3373E1141C8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B78-4886-BC8B-9BBC5A6F710C}"/>
                </c:ext>
              </c:extLst>
            </c:dLbl>
            <c:dLbl>
              <c:idx val="4"/>
              <c:layout>
                <c:manualLayout>
                  <c:x val="4.4133420822397178E-2"/>
                  <c:y val="0.10841462525517639"/>
                </c:manualLayout>
              </c:layout>
              <c:tx>
                <c:rich>
                  <a:bodyPr/>
                  <a:lstStyle/>
                  <a:p>
                    <a:fld id="{6007FFF0-AE23-4D20-80D7-75B29ADA89A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B78-4886-BC8B-9BBC5A6F71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'4.3'!$O$7:$O$11</c:f>
              <c:strCache>
                <c:ptCount val="5"/>
                <c:pt idx="0">
                  <c:v>Camiones</c:v>
                </c:pt>
                <c:pt idx="1">
                  <c:v>Tractocamiones</c:v>
                </c:pt>
                <c:pt idx="2">
                  <c:v>Remolques</c:v>
                </c:pt>
                <c:pt idx="3">
                  <c:v>Semirremolques</c:v>
                </c:pt>
                <c:pt idx="4">
                  <c:v>Otros</c:v>
                </c:pt>
              </c:strCache>
            </c:strRef>
          </c:cat>
          <c:val>
            <c:numRef>
              <c:f>'4.3'!$Q$7:$Q$11</c:f>
              <c:numCache>
                <c:formatCode>0.0</c:formatCode>
                <c:ptCount val="5"/>
                <c:pt idx="0">
                  <c:v>14.119532084516583</c:v>
                </c:pt>
                <c:pt idx="1">
                  <c:v>17.600000000000001</c:v>
                </c:pt>
                <c:pt idx="2">
                  <c:v>0.16804314410025273</c:v>
                </c:pt>
                <c:pt idx="3">
                  <c:v>59.244978245577471</c:v>
                </c:pt>
                <c:pt idx="4">
                  <c:v>8.9323398379490921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B78-4886-BC8B-9BBC5A6F710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510214348206468"/>
          <c:y val="0.28366032370953631"/>
          <c:w val="0.2782311898512686"/>
          <c:h val="0.43267898804316129"/>
        </c:manualLayout>
      </c:layout>
      <c:overlay val="1"/>
      <c:txPr>
        <a:bodyPr/>
        <a:lstStyle/>
        <a:p>
          <a:pPr>
            <a:defRPr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50"/>
            </a:pPr>
            <a:r>
              <a:rPr lang="es-ES" sz="1050" b="1" i="0" baseline="0"/>
              <a:t>Arrendamiento  del Autotransporte de Carga </a:t>
            </a:r>
          </a:p>
          <a:p>
            <a:pPr>
              <a:defRPr lang="es-ES" sz="1050"/>
            </a:pPr>
            <a:r>
              <a:rPr lang="es-ES" sz="1050" b="1" i="0" u="none" strike="noStrike" baseline="0">
                <a:effectLst/>
              </a:rPr>
              <a:t>Participación del Parque Vehicular </a:t>
            </a:r>
            <a:r>
              <a:rPr lang="es-ES" sz="1050" b="1" i="0" baseline="0"/>
              <a:t>por Entidad Federativa 2025</a:t>
            </a:r>
          </a:p>
        </c:rich>
      </c:tx>
      <c:layout>
        <c:manualLayout>
          <c:xMode val="edge"/>
          <c:yMode val="edge"/>
          <c:x val="0.115458442694663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316032370953632"/>
          <c:y val="0.28240740740740738"/>
          <c:w val="0.42777777777777776"/>
          <c:h val="0.71296296296296291"/>
        </c:manualLayout>
      </c:layout>
      <c:pieChart>
        <c:varyColors val="1"/>
        <c:ser>
          <c:idx val="0"/>
          <c:order val="0"/>
          <c:tx>
            <c:strRef>
              <c:f>'4.3'!$A$2</c:f>
              <c:strCache>
                <c:ptCount val="1"/>
                <c:pt idx="0">
                  <c:v>4.3 Parque Vehicular de Arrendamiento del Autotransporte de Carga por Clase de Vehículo y Entidad Federativa</c:v>
                </c:pt>
              </c:strCache>
            </c:strRef>
          </c:tx>
          <c:dPt>
            <c:idx val="0"/>
            <c:bubble3D val="0"/>
            <c:explosion val="29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DF6-4298-BE58-0CACF7CE2F96}"/>
              </c:ext>
            </c:extLst>
          </c:dPt>
          <c:dPt>
            <c:idx val="1"/>
            <c:bubble3D val="0"/>
            <c:explosion val="27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0DF6-4298-BE58-0CACF7CE2F96}"/>
              </c:ext>
            </c:extLst>
          </c:dPt>
          <c:dPt>
            <c:idx val="2"/>
            <c:bubble3D val="0"/>
            <c:explosion val="32"/>
            <c:spPr>
              <a:solidFill>
                <a:schemeClr val="bg2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0DF6-4298-BE58-0CACF7CE2F96}"/>
              </c:ext>
            </c:extLst>
          </c:dPt>
          <c:dPt>
            <c:idx val="3"/>
            <c:bubble3D val="0"/>
            <c:explosion val="9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DF6-4298-BE58-0CACF7CE2F96}"/>
              </c:ext>
            </c:extLst>
          </c:dPt>
          <c:dPt>
            <c:idx val="4"/>
            <c:bubble3D val="0"/>
            <c:explosion val="15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9-8551-43A1-995D-DA73E8DB4631}"/>
              </c:ext>
            </c:extLst>
          </c:dPt>
          <c:dPt>
            <c:idx val="5"/>
            <c:bubble3D val="0"/>
            <c:explosion val="20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8551-43A1-995D-DA73E8DB4631}"/>
              </c:ext>
            </c:extLst>
          </c:dPt>
          <c:dPt>
            <c:idx val="6"/>
            <c:bubble3D val="0"/>
            <c:explosion val="21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E-D68D-4C34-A0F9-5E72BAD2CB01}"/>
              </c:ext>
            </c:extLst>
          </c:dPt>
          <c:dPt>
            <c:idx val="7"/>
            <c:bubble3D val="0"/>
            <c:explosion val="18"/>
            <c:extLst>
              <c:ext xmlns:c16="http://schemas.microsoft.com/office/drawing/2014/chart" uri="{C3380CC4-5D6E-409C-BE32-E72D297353CC}">
                <c16:uniqueId val="{0000000C-D68D-4C34-A0F9-5E72BAD2CB01}"/>
              </c:ext>
            </c:extLst>
          </c:dPt>
          <c:dPt>
            <c:idx val="8"/>
            <c:bubble3D val="0"/>
            <c:explosion val="22"/>
            <c:extLst>
              <c:ext xmlns:c16="http://schemas.microsoft.com/office/drawing/2014/chart" uri="{C3380CC4-5D6E-409C-BE32-E72D297353CC}">
                <c16:uniqueId val="{0000000D-D68D-4C34-A0F9-5E72BAD2CB01}"/>
              </c:ext>
            </c:extLst>
          </c:dPt>
          <c:dLbls>
            <c:dLbl>
              <c:idx val="0"/>
              <c:layout>
                <c:manualLayout>
                  <c:x val="-1.9169947506561681E-2"/>
                  <c:y val="9.221274424030329E-2"/>
                </c:manualLayout>
              </c:layout>
              <c:tx>
                <c:rich>
                  <a:bodyPr/>
                  <a:lstStyle/>
                  <a:p>
                    <a:fld id="{8F1AB9BE-C38C-4BE2-9099-0893058AC40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DF6-4298-BE58-0CACF7CE2F96}"/>
                </c:ext>
              </c:extLst>
            </c:dLbl>
            <c:dLbl>
              <c:idx val="1"/>
              <c:layout>
                <c:manualLayout>
                  <c:x val="-1.9706364829396326E-2"/>
                  <c:y val="-8.9457567804024501E-3"/>
                </c:manualLayout>
              </c:layout>
              <c:tx>
                <c:rich>
                  <a:bodyPr/>
                  <a:lstStyle/>
                  <a:p>
                    <a:fld id="{3BD4EE68-0B36-4A38-B119-DF7C842DD8C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DF6-4298-BE58-0CACF7CE2F96}"/>
                </c:ext>
              </c:extLst>
            </c:dLbl>
            <c:dLbl>
              <c:idx val="2"/>
              <c:layout>
                <c:manualLayout>
                  <c:x val="6.8897637795275482E-2"/>
                  <c:y val="4.0175707203266256E-2"/>
                </c:manualLayout>
              </c:layout>
              <c:tx>
                <c:rich>
                  <a:bodyPr/>
                  <a:lstStyle/>
                  <a:p>
                    <a:fld id="{7C67EFFD-92BC-419A-B92F-013328EC1CD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DF6-4298-BE58-0CACF7CE2F96}"/>
                </c:ext>
              </c:extLst>
            </c:dLbl>
            <c:dLbl>
              <c:idx val="3"/>
              <c:layout>
                <c:manualLayout>
                  <c:x val="5.2443788276465439E-2"/>
                  <c:y val="4.8234543598716824E-2"/>
                </c:manualLayout>
              </c:layout>
              <c:tx>
                <c:rich>
                  <a:bodyPr/>
                  <a:lstStyle/>
                  <a:p>
                    <a:fld id="{F0394B7E-21AC-4325-8614-A464372761C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DF6-4298-BE58-0CACF7CE2F9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0D4B64A-1564-407D-8D0E-04A5F683E46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551-43A1-995D-DA73E8DB463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BCA6DCE-AE69-4345-8B0D-EF5BF8DBD44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8551-43A1-995D-DA73E8DB4631}"/>
                </c:ext>
              </c:extLst>
            </c:dLbl>
            <c:dLbl>
              <c:idx val="6"/>
              <c:layout>
                <c:manualLayout>
                  <c:x val="9.4613298337707791E-2"/>
                  <c:y val="9.9808253135024699E-2"/>
                </c:manualLayout>
              </c:layout>
              <c:tx>
                <c:rich>
                  <a:bodyPr/>
                  <a:lstStyle/>
                  <a:p>
                    <a:fld id="{A8BF9D9E-3621-4DAB-8D6E-73089EBA44B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D68D-4C34-A0F9-5E72BAD2CB01}"/>
                </c:ext>
              </c:extLst>
            </c:dLbl>
            <c:dLbl>
              <c:idx val="7"/>
              <c:layout>
                <c:manualLayout>
                  <c:x val="1.9450787401574802E-2"/>
                  <c:y val="8.2992855059784196E-2"/>
                </c:manualLayout>
              </c:layout>
              <c:tx>
                <c:rich>
                  <a:bodyPr/>
                  <a:lstStyle/>
                  <a:p>
                    <a:fld id="{3BE321E5-EE15-4B16-A88B-38920130443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D68D-4C34-A0F9-5E72BAD2CB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('4.3'!$C$3:$G$3,'4.3'!$I$3:$K$3)</c:f>
              <c:strCache>
                <c:ptCount val="8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CHIS</c:v>
                </c:pt>
                <c:pt idx="4">
                  <c:v>CDMX</c:v>
                </c:pt>
                <c:pt idx="5">
                  <c:v>JAL</c:v>
                </c:pt>
                <c:pt idx="6">
                  <c:v>NL</c:v>
                </c:pt>
                <c:pt idx="7">
                  <c:v>QROO</c:v>
                </c:pt>
              </c:strCache>
            </c:strRef>
          </c:cat>
          <c:val>
            <c:numRef>
              <c:f>('4.3'!$C$17:$G$17,'4.3'!$I$17:$K$17)</c:f>
              <c:numCache>
                <c:formatCode>0.0</c:formatCode>
                <c:ptCount val="8"/>
                <c:pt idx="0">
                  <c:v>5.0126358023083135</c:v>
                </c:pt>
                <c:pt idx="1">
                  <c:v>0.7750827189120183</c:v>
                </c:pt>
                <c:pt idx="2">
                  <c:v>0.47807623166506003</c:v>
                </c:pt>
                <c:pt idx="3">
                  <c:v>9.5094182320298051E-2</c:v>
                </c:pt>
                <c:pt idx="4">
                  <c:v>76.20170387932157</c:v>
                </c:pt>
                <c:pt idx="5">
                  <c:v>7.6856941875309379E-2</c:v>
                </c:pt>
                <c:pt idx="6">
                  <c:v>12.429982023291561</c:v>
                </c:pt>
                <c:pt idx="7">
                  <c:v>4.9136336398926606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F6-4298-BE58-0CACF7CE2F9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004308836395447"/>
          <c:y val="0.25733996792067659"/>
          <c:w val="0.11945713035870516"/>
          <c:h val="0.66973753280839898"/>
        </c:manualLayout>
      </c:layout>
      <c:overlay val="0"/>
      <c:txPr>
        <a:bodyPr/>
        <a:lstStyle/>
        <a:p>
          <a:pPr>
            <a:defRPr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6</xdr:row>
      <xdr:rowOff>38100</xdr:rowOff>
    </xdr:from>
    <xdr:to>
      <xdr:col>9</xdr:col>
      <xdr:colOff>295275</xdr:colOff>
      <xdr:row>30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3</xdr:row>
      <xdr:rowOff>57150</xdr:rowOff>
    </xdr:from>
    <xdr:to>
      <xdr:col>12</xdr:col>
      <xdr:colOff>600075</xdr:colOff>
      <xdr:row>18</xdr:row>
      <xdr:rowOff>123825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19</xdr:row>
      <xdr:rowOff>171450</xdr:rowOff>
    </xdr:from>
    <xdr:to>
      <xdr:col>4</xdr:col>
      <xdr:colOff>600075</xdr:colOff>
      <xdr:row>34</xdr:row>
      <xdr:rowOff>57150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733425</xdr:colOff>
      <xdr:row>19</xdr:row>
      <xdr:rowOff>180975</xdr:rowOff>
    </xdr:from>
    <xdr:to>
      <xdr:col>10</xdr:col>
      <xdr:colOff>381000</xdr:colOff>
      <xdr:row>34</xdr:row>
      <xdr:rowOff>66675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17</xdr:row>
      <xdr:rowOff>9525</xdr:rowOff>
    </xdr:from>
    <xdr:to>
      <xdr:col>5</xdr:col>
      <xdr:colOff>180975</xdr:colOff>
      <xdr:row>31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409575</xdr:colOff>
      <xdr:row>17</xdr:row>
      <xdr:rowOff>9525</xdr:rowOff>
    </xdr:from>
    <xdr:to>
      <xdr:col>12</xdr:col>
      <xdr:colOff>552450</xdr:colOff>
      <xdr:row>31</xdr:row>
      <xdr:rowOff>85725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1"/>
  <sheetViews>
    <sheetView tabSelected="1" workbookViewId="0">
      <selection activeCell="C55" sqref="C55"/>
    </sheetView>
  </sheetViews>
  <sheetFormatPr baseColWidth="10" defaultRowHeight="15" x14ac:dyDescent="0.25"/>
  <cols>
    <col min="1" max="1" width="28.85546875" customWidth="1"/>
    <col min="2" max="2" width="10.140625" customWidth="1"/>
    <col min="3" max="3" width="14.28515625" customWidth="1"/>
    <col min="6" max="6" width="27.85546875" customWidth="1"/>
  </cols>
  <sheetData>
    <row r="2" spans="1:6" ht="17.25" x14ac:dyDescent="0.3">
      <c r="A2" s="15" t="s">
        <v>47</v>
      </c>
    </row>
    <row r="3" spans="1:6" ht="15.75" x14ac:dyDescent="0.25">
      <c r="A3" s="1"/>
    </row>
    <row r="4" spans="1:6" ht="17.25" x14ac:dyDescent="0.3">
      <c r="A4" s="15" t="s">
        <v>49</v>
      </c>
      <c r="B4" s="16"/>
      <c r="C4" s="16"/>
      <c r="D4" s="16"/>
    </row>
    <row r="6" spans="1:6" ht="31.5" x14ac:dyDescent="0.25">
      <c r="A6" s="26" t="s">
        <v>0</v>
      </c>
      <c r="B6" s="26" t="s">
        <v>1</v>
      </c>
      <c r="C6" s="27" t="s">
        <v>42</v>
      </c>
      <c r="D6" s="28" t="s">
        <v>2</v>
      </c>
    </row>
    <row r="7" spans="1:6" ht="12.75" customHeight="1" x14ac:dyDescent="0.25">
      <c r="A7" s="2"/>
      <c r="B7" s="3"/>
      <c r="C7" s="4"/>
      <c r="D7" s="4"/>
    </row>
    <row r="8" spans="1:6" x14ac:dyDescent="0.25">
      <c r="A8" s="31" t="s">
        <v>3</v>
      </c>
      <c r="B8" s="31"/>
      <c r="C8" s="32">
        <f>SUM(C9:C13)</f>
        <v>31157</v>
      </c>
      <c r="D8" s="33">
        <f>C8/C$31*100</f>
        <v>40.586978610322276</v>
      </c>
    </row>
    <row r="9" spans="1:6" x14ac:dyDescent="0.25">
      <c r="A9" s="2" t="s">
        <v>4</v>
      </c>
      <c r="B9" s="25" t="s">
        <v>50</v>
      </c>
      <c r="C9" s="4">
        <v>5251</v>
      </c>
      <c r="D9" s="23"/>
      <c r="F9" s="6"/>
    </row>
    <row r="10" spans="1:6" x14ac:dyDescent="0.25">
      <c r="A10" s="2" t="s">
        <v>24</v>
      </c>
      <c r="B10" s="25" t="s">
        <v>51</v>
      </c>
      <c r="C10" s="4">
        <v>5588</v>
      </c>
      <c r="D10" s="23"/>
      <c r="F10" s="6"/>
    </row>
    <row r="11" spans="1:6" x14ac:dyDescent="0.25">
      <c r="A11" s="2" t="s">
        <v>5</v>
      </c>
      <c r="B11" s="25" t="s">
        <v>52</v>
      </c>
      <c r="C11" s="4">
        <v>130</v>
      </c>
      <c r="D11" s="23"/>
      <c r="F11" s="6"/>
    </row>
    <row r="12" spans="1:6" x14ac:dyDescent="0.25">
      <c r="A12" s="2" t="s">
        <v>6</v>
      </c>
      <c r="B12" s="25" t="s">
        <v>53</v>
      </c>
      <c r="C12" s="4">
        <v>13331</v>
      </c>
      <c r="D12" s="23"/>
      <c r="F12" s="6"/>
    </row>
    <row r="13" spans="1:6" x14ac:dyDescent="0.25">
      <c r="A13" s="2" t="s">
        <v>7</v>
      </c>
      <c r="B13" s="3"/>
      <c r="C13" s="4">
        <v>6857</v>
      </c>
      <c r="D13" s="23"/>
      <c r="F13" s="6"/>
    </row>
    <row r="14" spans="1:6" ht="8.25" customHeight="1" x14ac:dyDescent="0.25">
      <c r="A14" s="2"/>
      <c r="B14" s="3"/>
      <c r="C14" s="4"/>
      <c r="D14" s="5"/>
      <c r="F14" s="6"/>
    </row>
    <row r="15" spans="1:6" x14ac:dyDescent="0.25">
      <c r="A15" s="31" t="s">
        <v>8</v>
      </c>
      <c r="B15" s="31"/>
      <c r="C15" s="32">
        <f>C21+C27</f>
        <v>45609</v>
      </c>
      <c r="D15" s="33">
        <f>C15/C$31*100</f>
        <v>59.413021389677724</v>
      </c>
      <c r="F15" s="6"/>
    </row>
    <row r="16" spans="1:6" x14ac:dyDescent="0.25">
      <c r="A16" s="2" t="s">
        <v>9</v>
      </c>
      <c r="B16" s="3" t="s">
        <v>54</v>
      </c>
      <c r="C16" s="4">
        <v>717</v>
      </c>
      <c r="D16" s="5"/>
      <c r="F16" s="6"/>
    </row>
    <row r="17" spans="1:6" x14ac:dyDescent="0.25">
      <c r="A17" s="2" t="s">
        <v>10</v>
      </c>
      <c r="B17" s="3" t="s">
        <v>55</v>
      </c>
      <c r="C17" s="4">
        <v>44066</v>
      </c>
      <c r="D17" s="5"/>
      <c r="F17" s="6"/>
    </row>
    <row r="18" spans="1:6" x14ac:dyDescent="0.25">
      <c r="A18" s="2" t="s">
        <v>11</v>
      </c>
      <c r="B18" s="3" t="s">
        <v>56</v>
      </c>
      <c r="C18" s="4">
        <v>697</v>
      </c>
      <c r="D18" s="5"/>
      <c r="F18" s="6"/>
    </row>
    <row r="19" spans="1:6" hidden="1" x14ac:dyDescent="0.25">
      <c r="A19" s="2" t="s">
        <v>12</v>
      </c>
      <c r="B19" s="3" t="s">
        <v>62</v>
      </c>
      <c r="C19" s="4"/>
      <c r="D19" s="5"/>
      <c r="F19" s="6"/>
    </row>
    <row r="20" spans="1:6" hidden="1" x14ac:dyDescent="0.25">
      <c r="A20" s="2" t="s">
        <v>13</v>
      </c>
      <c r="B20" s="3" t="s">
        <v>63</v>
      </c>
      <c r="C20" s="4"/>
      <c r="D20" s="5"/>
      <c r="F20" s="6"/>
    </row>
    <row r="21" spans="1:6" x14ac:dyDescent="0.25">
      <c r="A21" s="2" t="s">
        <v>14</v>
      </c>
      <c r="B21" s="25" t="s">
        <v>43</v>
      </c>
      <c r="C21" s="46">
        <f>SUM(C16:C20)</f>
        <v>45480</v>
      </c>
      <c r="D21" s="23">
        <f>C21*100/C15</f>
        <v>99.717161086627641</v>
      </c>
      <c r="F21" s="6"/>
    </row>
    <row r="22" spans="1:6" x14ac:dyDescent="0.25">
      <c r="A22" s="2" t="s">
        <v>15</v>
      </c>
      <c r="B22" s="3" t="s">
        <v>57</v>
      </c>
      <c r="C22" s="4">
        <v>129</v>
      </c>
      <c r="D22" s="5"/>
      <c r="F22" s="6"/>
    </row>
    <row r="23" spans="1:6" hidden="1" x14ac:dyDescent="0.25">
      <c r="A23" s="2" t="s">
        <v>16</v>
      </c>
      <c r="B23" s="3" t="s">
        <v>64</v>
      </c>
      <c r="C23" s="4"/>
      <c r="D23" s="5"/>
    </row>
    <row r="24" spans="1:6" hidden="1" x14ac:dyDescent="0.25">
      <c r="A24" s="2" t="s">
        <v>17</v>
      </c>
      <c r="B24" s="3" t="s">
        <v>65</v>
      </c>
      <c r="C24" s="4"/>
      <c r="D24" s="5"/>
    </row>
    <row r="25" spans="1:6" hidden="1" x14ac:dyDescent="0.25">
      <c r="A25" s="2" t="s">
        <v>18</v>
      </c>
      <c r="B25" s="3" t="s">
        <v>66</v>
      </c>
      <c r="C25" s="4"/>
      <c r="D25" s="5"/>
    </row>
    <row r="26" spans="1:6" hidden="1" x14ac:dyDescent="0.25">
      <c r="A26" s="2" t="s">
        <v>19</v>
      </c>
      <c r="B26" s="3" t="s">
        <v>67</v>
      </c>
      <c r="C26" s="4"/>
      <c r="D26" s="5"/>
    </row>
    <row r="27" spans="1:6" x14ac:dyDescent="0.25">
      <c r="A27" s="2" t="s">
        <v>20</v>
      </c>
      <c r="B27" s="25" t="s">
        <v>44</v>
      </c>
      <c r="C27" s="46">
        <f>SUM(C22:C26)</f>
        <v>129</v>
      </c>
      <c r="D27" s="23">
        <f>C27*100/C15</f>
        <v>0.28283891337236072</v>
      </c>
    </row>
    <row r="28" spans="1:6" hidden="1" x14ac:dyDescent="0.25">
      <c r="A28" s="2"/>
      <c r="B28" s="3"/>
      <c r="C28" s="4"/>
      <c r="D28" s="5"/>
    </row>
    <row r="29" spans="1:6" hidden="1" x14ac:dyDescent="0.25">
      <c r="A29" s="31" t="s">
        <v>21</v>
      </c>
      <c r="B29" s="31" t="s">
        <v>22</v>
      </c>
      <c r="C29" s="32"/>
      <c r="D29" s="33">
        <f>C29/C$31*100</f>
        <v>0</v>
      </c>
    </row>
    <row r="30" spans="1:6" ht="11.25" customHeight="1" x14ac:dyDescent="0.25">
      <c r="A30" s="2"/>
      <c r="B30" s="3"/>
      <c r="C30" s="4"/>
      <c r="D30" s="5"/>
    </row>
    <row r="31" spans="1:6" ht="15.75" x14ac:dyDescent="0.25">
      <c r="A31" s="29" t="s">
        <v>23</v>
      </c>
      <c r="B31" s="29"/>
      <c r="C31" s="30">
        <f>C8+C15+C29</f>
        <v>76766</v>
      </c>
      <c r="D31" s="30">
        <f>D8+D15+D29</f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50"/>
  <sheetViews>
    <sheetView workbookViewId="0">
      <selection activeCell="E58" sqref="E58"/>
    </sheetView>
  </sheetViews>
  <sheetFormatPr baseColWidth="10" defaultRowHeight="15" x14ac:dyDescent="0.25"/>
  <cols>
    <col min="1" max="1" width="24.42578125" customWidth="1"/>
    <col min="2" max="2" width="15.140625" customWidth="1"/>
    <col min="4" max="4" width="10.42578125" customWidth="1"/>
    <col min="5" max="5" width="13.85546875" bestFit="1" customWidth="1"/>
    <col min="6" max="6" width="9.7109375" customWidth="1"/>
    <col min="7" max="8" width="13.7109375" bestFit="1" customWidth="1"/>
  </cols>
  <sheetData>
    <row r="2" spans="1:6" ht="17.25" x14ac:dyDescent="0.3">
      <c r="A2" s="15" t="s">
        <v>46</v>
      </c>
      <c r="B2" s="16"/>
      <c r="C2" s="16"/>
      <c r="D2" s="16"/>
      <c r="E2" s="16"/>
    </row>
    <row r="3" spans="1:6" ht="15" customHeight="1" x14ac:dyDescent="0.25"/>
    <row r="4" spans="1:6" ht="32.25" customHeight="1" x14ac:dyDescent="0.25">
      <c r="A4" s="34" t="s">
        <v>25</v>
      </c>
      <c r="B4" s="35" t="s">
        <v>26</v>
      </c>
      <c r="C4" s="34" t="s">
        <v>27</v>
      </c>
      <c r="D4" s="34" t="s">
        <v>2</v>
      </c>
      <c r="E4" s="34" t="s">
        <v>28</v>
      </c>
      <c r="F4" s="34" t="s">
        <v>2</v>
      </c>
    </row>
    <row r="5" spans="1:6" ht="10.5" customHeight="1" x14ac:dyDescent="0.25">
      <c r="A5" s="11"/>
      <c r="B5" s="12"/>
      <c r="C5" s="11"/>
      <c r="D5" s="11"/>
      <c r="E5" s="11"/>
      <c r="F5" s="11"/>
    </row>
    <row r="6" spans="1:6" x14ac:dyDescent="0.25">
      <c r="A6" s="37" t="s">
        <v>71</v>
      </c>
      <c r="B6" s="38" t="s">
        <v>29</v>
      </c>
      <c r="C6" s="39">
        <v>246</v>
      </c>
      <c r="D6" s="40">
        <v>47</v>
      </c>
      <c r="E6" s="39">
        <v>567</v>
      </c>
      <c r="F6" s="40">
        <f>E6*100/$E$14</f>
        <v>0.73860823802204101</v>
      </c>
    </row>
    <row r="7" spans="1:6" ht="9.75" customHeight="1" x14ac:dyDescent="0.25">
      <c r="A7" s="7"/>
      <c r="B7" s="22"/>
      <c r="C7" s="8"/>
      <c r="D7" s="9"/>
      <c r="E7" s="8"/>
      <c r="F7" s="9"/>
    </row>
    <row r="8" spans="1:6" x14ac:dyDescent="0.25">
      <c r="A8" s="37" t="s">
        <v>30</v>
      </c>
      <c r="B8" s="38" t="s">
        <v>31</v>
      </c>
      <c r="C8" s="39">
        <v>149</v>
      </c>
      <c r="D8" s="40">
        <f>C8*100/$C$14</f>
        <v>28.435114503816795</v>
      </c>
      <c r="E8" s="39">
        <v>2004</v>
      </c>
      <c r="F8" s="40">
        <f>E8*100/$E$14</f>
        <v>2.610530703696949</v>
      </c>
    </row>
    <row r="9" spans="1:6" ht="10.5" customHeight="1" x14ac:dyDescent="0.25">
      <c r="A9" s="7"/>
      <c r="B9" s="22"/>
      <c r="C9" s="8"/>
      <c r="D9" s="9"/>
      <c r="E9" s="8"/>
      <c r="F9" s="9"/>
    </row>
    <row r="10" spans="1:6" x14ac:dyDescent="0.25">
      <c r="A10" s="37" t="s">
        <v>32</v>
      </c>
      <c r="B10" s="38" t="s">
        <v>33</v>
      </c>
      <c r="C10" s="39">
        <v>57</v>
      </c>
      <c r="D10" s="40">
        <f>C10*100/$C$14</f>
        <v>10.877862595419847</v>
      </c>
      <c r="E10" s="39">
        <v>2952</v>
      </c>
      <c r="F10" s="40">
        <v>3.9</v>
      </c>
    </row>
    <row r="11" spans="1:6" ht="9.75" customHeight="1" x14ac:dyDescent="0.25">
      <c r="A11" s="7"/>
      <c r="B11" s="22"/>
      <c r="C11" s="8"/>
      <c r="D11" s="9"/>
      <c r="E11" s="8"/>
      <c r="F11" s="9"/>
    </row>
    <row r="12" spans="1:6" x14ac:dyDescent="0.25">
      <c r="A12" s="37" t="s">
        <v>34</v>
      </c>
      <c r="B12" s="38" t="s">
        <v>60</v>
      </c>
      <c r="C12" s="39">
        <v>72</v>
      </c>
      <c r="D12" s="40">
        <f>C12*100/$C$14</f>
        <v>13.740458015267176</v>
      </c>
      <c r="E12" s="39">
        <v>71243</v>
      </c>
      <c r="F12" s="40">
        <f>E12*100/$E$14</f>
        <v>92.805408644451973</v>
      </c>
    </row>
    <row r="13" spans="1:6" ht="8.25" customHeight="1" x14ac:dyDescent="0.25">
      <c r="A13" s="7"/>
      <c r="B13" s="10"/>
      <c r="C13" s="8"/>
      <c r="D13" s="9"/>
      <c r="E13" s="8"/>
      <c r="F13" s="9"/>
    </row>
    <row r="14" spans="1:6" ht="15.75" customHeight="1" x14ac:dyDescent="0.25">
      <c r="A14" s="34" t="s">
        <v>23</v>
      </c>
      <c r="B14" s="36"/>
      <c r="C14" s="35">
        <f>SUM(C6:C12)</f>
        <v>524</v>
      </c>
      <c r="D14" s="35">
        <f t="shared" ref="D14:F14" si="0">SUM(D6:D12)</f>
        <v>100.05343511450381</v>
      </c>
      <c r="E14" s="35">
        <f t="shared" si="0"/>
        <v>76766</v>
      </c>
      <c r="F14" s="35">
        <f t="shared" si="0"/>
        <v>100.05454758617097</v>
      </c>
    </row>
    <row r="17" ht="15" customHeight="1" x14ac:dyDescent="0.25"/>
    <row r="18" ht="15" customHeight="1" x14ac:dyDescent="0.25"/>
    <row r="38" ht="12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21"/>
  <sheetViews>
    <sheetView workbookViewId="0">
      <selection activeCell="E67" sqref="E67"/>
    </sheetView>
  </sheetViews>
  <sheetFormatPr baseColWidth="10" defaultRowHeight="15" x14ac:dyDescent="0.25"/>
  <cols>
    <col min="1" max="1" width="26.42578125" customWidth="1"/>
    <col min="2" max="2" width="8.140625" customWidth="1"/>
    <col min="3" max="3" width="14.85546875" customWidth="1"/>
    <col min="4" max="4" width="10.85546875" customWidth="1"/>
    <col min="5" max="5" width="13.140625" customWidth="1"/>
    <col min="6" max="6" width="9.42578125" customWidth="1"/>
    <col min="7" max="7" width="10.28515625" customWidth="1"/>
    <col min="8" max="8" width="10" customWidth="1"/>
    <col min="9" max="9" width="8.5703125" customWidth="1"/>
    <col min="10" max="10" width="9" customWidth="1"/>
    <col min="11" max="11" width="9.7109375" customWidth="1"/>
    <col min="12" max="12" width="9.42578125" customWidth="1"/>
    <col min="13" max="13" width="11.28515625" customWidth="1"/>
    <col min="14" max="14" width="8.85546875" customWidth="1"/>
    <col min="15" max="15" width="15.7109375" bestFit="1" customWidth="1"/>
  </cols>
  <sheetData>
    <row r="2" spans="1:21" ht="17.25" x14ac:dyDescent="0.3">
      <c r="A2" s="15" t="s">
        <v>45</v>
      </c>
      <c r="B2" s="16"/>
      <c r="C2" s="16"/>
      <c r="D2" s="16"/>
      <c r="E2" s="16"/>
    </row>
    <row r="3" spans="1:21" x14ac:dyDescent="0.25">
      <c r="A3" s="18"/>
      <c r="B3" s="18"/>
      <c r="C3" s="54" t="s">
        <v>76</v>
      </c>
      <c r="D3" s="54" t="s">
        <v>77</v>
      </c>
      <c r="E3" s="54" t="s">
        <v>78</v>
      </c>
      <c r="F3" s="54" t="s">
        <v>79</v>
      </c>
      <c r="G3" s="54" t="s">
        <v>80</v>
      </c>
      <c r="H3" s="54" t="s">
        <v>81</v>
      </c>
      <c r="I3" s="54" t="s">
        <v>82</v>
      </c>
      <c r="J3" s="54" t="s">
        <v>83</v>
      </c>
      <c r="K3" s="54" t="s">
        <v>84</v>
      </c>
      <c r="L3" s="54" t="s">
        <v>85</v>
      </c>
      <c r="M3" s="54" t="s">
        <v>86</v>
      </c>
    </row>
    <row r="4" spans="1:21" ht="30" x14ac:dyDescent="0.25">
      <c r="A4" s="53" t="s">
        <v>0</v>
      </c>
      <c r="B4" s="52" t="s">
        <v>1</v>
      </c>
      <c r="C4" s="53" t="s">
        <v>68</v>
      </c>
      <c r="D4" s="53" t="s">
        <v>37</v>
      </c>
      <c r="E4" s="53" t="s">
        <v>70</v>
      </c>
      <c r="F4" s="53" t="s">
        <v>72</v>
      </c>
      <c r="G4" s="53" t="s">
        <v>61</v>
      </c>
      <c r="H4" s="53" t="s">
        <v>73</v>
      </c>
      <c r="I4" s="53" t="s">
        <v>74</v>
      </c>
      <c r="J4" s="53" t="s">
        <v>59</v>
      </c>
      <c r="K4" s="53" t="s">
        <v>38</v>
      </c>
      <c r="L4" s="53" t="s">
        <v>69</v>
      </c>
      <c r="M4" s="53" t="s">
        <v>75</v>
      </c>
      <c r="N4" s="53" t="s">
        <v>35</v>
      </c>
      <c r="O4" s="18"/>
      <c r="Q4" s="18"/>
    </row>
    <row r="5" spans="1:21" ht="9.75" customHeight="1" x14ac:dyDescent="0.25">
      <c r="A5" s="19"/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4"/>
      <c r="P5" s="24"/>
      <c r="Q5" s="24"/>
      <c r="R5" s="18"/>
      <c r="S5" s="18"/>
    </row>
    <row r="6" spans="1:21" x14ac:dyDescent="0.25">
      <c r="A6" s="43" t="s">
        <v>4</v>
      </c>
      <c r="B6" s="44" t="s">
        <v>50</v>
      </c>
      <c r="C6" s="45">
        <v>104</v>
      </c>
      <c r="D6" s="45">
        <v>29</v>
      </c>
      <c r="E6" s="45">
        <v>0</v>
      </c>
      <c r="F6" s="45">
        <v>0</v>
      </c>
      <c r="G6" s="45">
        <v>4537</v>
      </c>
      <c r="H6" s="45">
        <v>0</v>
      </c>
      <c r="I6" s="45">
        <v>2</v>
      </c>
      <c r="J6" s="45">
        <v>579</v>
      </c>
      <c r="K6" s="45">
        <v>0</v>
      </c>
      <c r="L6" s="45">
        <v>0</v>
      </c>
      <c r="M6" s="45">
        <v>0</v>
      </c>
      <c r="N6" s="47">
        <f t="shared" ref="N6:N14" si="0">SUM(C6:M6)</f>
        <v>5251</v>
      </c>
      <c r="O6" s="24"/>
      <c r="P6" s="24"/>
      <c r="Q6" s="24"/>
      <c r="R6" s="24"/>
      <c r="S6" s="24"/>
      <c r="T6" s="18"/>
      <c r="U6" s="18"/>
    </row>
    <row r="7" spans="1:21" x14ac:dyDescent="0.25">
      <c r="A7" s="17" t="s">
        <v>36</v>
      </c>
      <c r="B7" s="14" t="s">
        <v>58</v>
      </c>
      <c r="C7" s="13">
        <v>79</v>
      </c>
      <c r="D7" s="13">
        <v>21</v>
      </c>
      <c r="E7" s="13">
        <v>0</v>
      </c>
      <c r="F7" s="13">
        <v>0</v>
      </c>
      <c r="G7" s="13">
        <v>5373</v>
      </c>
      <c r="H7" s="13">
        <v>0</v>
      </c>
      <c r="I7" s="13">
        <v>5</v>
      </c>
      <c r="J7" s="13">
        <v>110</v>
      </c>
      <c r="K7" s="13">
        <v>0</v>
      </c>
      <c r="L7" s="13">
        <v>0</v>
      </c>
      <c r="M7" s="13">
        <v>0</v>
      </c>
      <c r="N7" s="48">
        <f t="shared" si="0"/>
        <v>5588</v>
      </c>
      <c r="O7" s="54" t="s">
        <v>39</v>
      </c>
      <c r="P7" s="55">
        <f>N6+N7</f>
        <v>10839</v>
      </c>
      <c r="Q7" s="50">
        <f>P7*100/$P$12</f>
        <v>14.119532084516583</v>
      </c>
      <c r="R7" s="24"/>
      <c r="S7" s="24"/>
      <c r="T7" s="18"/>
      <c r="U7" s="18"/>
    </row>
    <row r="8" spans="1:21" x14ac:dyDescent="0.25">
      <c r="A8" s="43" t="s">
        <v>5</v>
      </c>
      <c r="B8" s="44" t="s">
        <v>52</v>
      </c>
      <c r="C8" s="45">
        <v>10</v>
      </c>
      <c r="D8" s="45">
        <v>0</v>
      </c>
      <c r="E8" s="45">
        <v>0</v>
      </c>
      <c r="F8" s="45">
        <v>0</v>
      </c>
      <c r="G8" s="45">
        <v>120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7">
        <f t="shared" si="0"/>
        <v>130</v>
      </c>
      <c r="O8" s="54" t="s">
        <v>40</v>
      </c>
      <c r="P8" s="55">
        <f>N8+N9</f>
        <v>13461</v>
      </c>
      <c r="Q8" s="50">
        <v>17.600000000000001</v>
      </c>
      <c r="R8" s="24"/>
      <c r="S8" s="24"/>
      <c r="T8" s="18"/>
      <c r="U8" s="18"/>
    </row>
    <row r="9" spans="1:21" x14ac:dyDescent="0.25">
      <c r="A9" s="17" t="s">
        <v>6</v>
      </c>
      <c r="B9" s="14" t="s">
        <v>53</v>
      </c>
      <c r="C9" s="13">
        <v>451</v>
      </c>
      <c r="D9" s="13">
        <v>211</v>
      </c>
      <c r="E9" s="13">
        <v>0</v>
      </c>
      <c r="F9" s="13">
        <v>0</v>
      </c>
      <c r="G9" s="13">
        <v>11991</v>
      </c>
      <c r="H9" s="13">
        <v>0</v>
      </c>
      <c r="I9" s="13">
        <v>43</v>
      </c>
      <c r="J9" s="13">
        <v>631</v>
      </c>
      <c r="K9" s="13">
        <v>0</v>
      </c>
      <c r="L9" s="13">
        <v>4</v>
      </c>
      <c r="M9" s="13">
        <v>0</v>
      </c>
      <c r="N9" s="48">
        <f t="shared" si="0"/>
        <v>13331</v>
      </c>
      <c r="O9" s="54" t="s">
        <v>20</v>
      </c>
      <c r="P9" s="55">
        <f>N11</f>
        <v>129</v>
      </c>
      <c r="Q9" s="50">
        <f>P9*100/$P$12</f>
        <v>0.16804314410025273</v>
      </c>
      <c r="R9" s="24"/>
      <c r="S9" s="24"/>
      <c r="T9" s="18"/>
      <c r="U9" s="18"/>
    </row>
    <row r="10" spans="1:21" x14ac:dyDescent="0.25">
      <c r="A10" s="43" t="s">
        <v>7</v>
      </c>
      <c r="B10" s="44" t="s">
        <v>48</v>
      </c>
      <c r="C10" s="45">
        <v>1</v>
      </c>
      <c r="D10" s="45">
        <v>0</v>
      </c>
      <c r="E10" s="45">
        <v>367</v>
      </c>
      <c r="F10" s="45">
        <v>73</v>
      </c>
      <c r="G10" s="45">
        <v>2636</v>
      </c>
      <c r="H10" s="45">
        <v>2</v>
      </c>
      <c r="I10" s="45">
        <v>1</v>
      </c>
      <c r="J10" s="45">
        <v>0</v>
      </c>
      <c r="K10" s="45">
        <v>3772</v>
      </c>
      <c r="L10" s="45">
        <v>0</v>
      </c>
      <c r="M10" s="45">
        <v>5</v>
      </c>
      <c r="N10" s="47">
        <f>SUM(C10:M10)</f>
        <v>6857</v>
      </c>
      <c r="O10" s="54" t="s">
        <v>14</v>
      </c>
      <c r="P10" s="55">
        <f>N12+N13+N14</f>
        <v>45480</v>
      </c>
      <c r="Q10" s="50">
        <f>P10*100/$P$12</f>
        <v>59.244978245577471</v>
      </c>
      <c r="R10" s="24"/>
      <c r="S10" s="24"/>
      <c r="T10" s="18"/>
      <c r="U10" s="18"/>
    </row>
    <row r="11" spans="1:21" x14ac:dyDescent="0.25">
      <c r="A11" s="17" t="s">
        <v>15</v>
      </c>
      <c r="B11" s="14" t="s">
        <v>57</v>
      </c>
      <c r="C11" s="13">
        <v>69</v>
      </c>
      <c r="D11" s="13">
        <v>10</v>
      </c>
      <c r="E11" s="13">
        <v>0</v>
      </c>
      <c r="F11" s="13">
        <v>0</v>
      </c>
      <c r="G11" s="13">
        <v>36</v>
      </c>
      <c r="H11" s="13">
        <v>0</v>
      </c>
      <c r="I11" s="13">
        <v>0</v>
      </c>
      <c r="J11" s="13">
        <v>14</v>
      </c>
      <c r="K11" s="13">
        <v>0</v>
      </c>
      <c r="L11" s="13">
        <v>0</v>
      </c>
      <c r="M11" s="13">
        <v>0</v>
      </c>
      <c r="N11" s="48">
        <f t="shared" si="0"/>
        <v>129</v>
      </c>
      <c r="O11" s="54" t="s">
        <v>7</v>
      </c>
      <c r="P11" s="55">
        <f>N10</f>
        <v>6857</v>
      </c>
      <c r="Q11" s="50">
        <f>P11*100/$P$12</f>
        <v>8.9323398379490921</v>
      </c>
      <c r="R11" s="24"/>
      <c r="S11" s="24"/>
      <c r="T11" s="18"/>
      <c r="U11" s="18"/>
    </row>
    <row r="12" spans="1:21" x14ac:dyDescent="0.25">
      <c r="A12" s="43" t="s">
        <v>9</v>
      </c>
      <c r="B12" s="44" t="s">
        <v>54</v>
      </c>
      <c r="C12" s="45">
        <v>69</v>
      </c>
      <c r="D12" s="45">
        <v>0</v>
      </c>
      <c r="E12" s="45">
        <v>0</v>
      </c>
      <c r="F12" s="45">
        <v>0</v>
      </c>
      <c r="G12" s="45">
        <v>646</v>
      </c>
      <c r="H12" s="45">
        <v>0</v>
      </c>
      <c r="I12" s="45">
        <v>0</v>
      </c>
      <c r="J12" s="45">
        <v>2</v>
      </c>
      <c r="K12" s="45">
        <v>0</v>
      </c>
      <c r="L12" s="45">
        <v>0</v>
      </c>
      <c r="M12" s="45">
        <v>0</v>
      </c>
      <c r="N12" s="47">
        <f t="shared" si="0"/>
        <v>717</v>
      </c>
      <c r="O12" s="54" t="s">
        <v>41</v>
      </c>
      <c r="P12" s="55">
        <f>SUM(P7:P11)</f>
        <v>76766</v>
      </c>
      <c r="Q12" s="51">
        <f>SUM(Q7:Q11)</f>
        <v>100.0648933121434</v>
      </c>
      <c r="R12" s="24"/>
      <c r="S12" s="24"/>
      <c r="T12" s="18"/>
      <c r="U12" s="18"/>
    </row>
    <row r="13" spans="1:21" x14ac:dyDescent="0.25">
      <c r="A13" s="17" t="s">
        <v>10</v>
      </c>
      <c r="B13" s="14" t="s">
        <v>55</v>
      </c>
      <c r="C13" s="13">
        <v>3043</v>
      </c>
      <c r="D13" s="13">
        <v>320</v>
      </c>
      <c r="E13" s="13">
        <v>0</v>
      </c>
      <c r="F13" s="13">
        <v>0</v>
      </c>
      <c r="G13" s="13">
        <v>32779</v>
      </c>
      <c r="H13" s="13">
        <v>0</v>
      </c>
      <c r="I13" s="13">
        <v>8</v>
      </c>
      <c r="J13" s="13">
        <v>7914</v>
      </c>
      <c r="K13" s="13">
        <v>0</v>
      </c>
      <c r="L13" s="13">
        <v>2</v>
      </c>
      <c r="M13" s="13">
        <v>0</v>
      </c>
      <c r="N13" s="48">
        <f t="shared" si="0"/>
        <v>44066</v>
      </c>
      <c r="O13" s="24"/>
      <c r="P13" s="24"/>
      <c r="Q13" s="24"/>
      <c r="R13" s="24"/>
      <c r="S13" s="24"/>
      <c r="T13" s="18"/>
      <c r="U13" s="18"/>
    </row>
    <row r="14" spans="1:21" x14ac:dyDescent="0.25">
      <c r="A14" s="43" t="s">
        <v>11</v>
      </c>
      <c r="B14" s="44" t="s">
        <v>56</v>
      </c>
      <c r="C14" s="45">
        <v>22</v>
      </c>
      <c r="D14" s="45">
        <v>4</v>
      </c>
      <c r="E14" s="45">
        <v>0</v>
      </c>
      <c r="F14" s="45">
        <v>0</v>
      </c>
      <c r="G14" s="45">
        <v>379</v>
      </c>
      <c r="H14" s="45">
        <v>0</v>
      </c>
      <c r="I14" s="45">
        <v>0</v>
      </c>
      <c r="J14" s="45">
        <v>292</v>
      </c>
      <c r="K14" s="45">
        <v>0</v>
      </c>
      <c r="L14" s="45">
        <v>0</v>
      </c>
      <c r="M14" s="45">
        <v>0</v>
      </c>
      <c r="N14" s="47">
        <f t="shared" si="0"/>
        <v>697</v>
      </c>
      <c r="O14" s="24"/>
      <c r="P14" s="24"/>
      <c r="Q14" s="24"/>
      <c r="R14" s="24"/>
      <c r="S14" s="24"/>
      <c r="T14" s="18"/>
      <c r="U14" s="18"/>
    </row>
    <row r="15" spans="1:21" ht="9.75" customHeight="1" x14ac:dyDescent="0.25">
      <c r="A15" s="19"/>
      <c r="B15" s="19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4"/>
      <c r="P15" s="24"/>
      <c r="Q15" s="24"/>
      <c r="R15" s="24"/>
      <c r="S15" s="24"/>
      <c r="T15" s="18"/>
      <c r="U15" s="18"/>
    </row>
    <row r="16" spans="1:21" x14ac:dyDescent="0.25">
      <c r="A16" s="41" t="s">
        <v>35</v>
      </c>
      <c r="B16" s="41"/>
      <c r="C16" s="42">
        <f t="shared" ref="C16:N16" si="1">SUM(C6:C14)</f>
        <v>3848</v>
      </c>
      <c r="D16" s="42">
        <f t="shared" si="1"/>
        <v>595</v>
      </c>
      <c r="E16" s="42">
        <f t="shared" si="1"/>
        <v>367</v>
      </c>
      <c r="F16" s="42">
        <f t="shared" si="1"/>
        <v>73</v>
      </c>
      <c r="G16" s="42">
        <f t="shared" si="1"/>
        <v>58497</v>
      </c>
      <c r="H16" s="42">
        <f t="shared" si="1"/>
        <v>2</v>
      </c>
      <c r="I16" s="42">
        <f t="shared" si="1"/>
        <v>59</v>
      </c>
      <c r="J16" s="42">
        <f t="shared" si="1"/>
        <v>9542</v>
      </c>
      <c r="K16" s="42">
        <f t="shared" si="1"/>
        <v>3772</v>
      </c>
      <c r="L16" s="42">
        <f t="shared" si="1"/>
        <v>6</v>
      </c>
      <c r="M16" s="42">
        <f t="shared" si="1"/>
        <v>5</v>
      </c>
      <c r="N16" s="42">
        <f t="shared" si="1"/>
        <v>76766</v>
      </c>
      <c r="O16" s="18"/>
      <c r="P16" s="18"/>
      <c r="Q16" s="18"/>
      <c r="R16" s="18"/>
      <c r="S16" s="18"/>
      <c r="T16" s="18"/>
      <c r="U16" s="18"/>
    </row>
    <row r="17" spans="1:21" x14ac:dyDescent="0.25">
      <c r="A17" s="24"/>
      <c r="B17" s="24"/>
      <c r="C17" s="50">
        <f t="shared" ref="C17:M17" si="2">C16*100/$N$16</f>
        <v>5.0126358023083135</v>
      </c>
      <c r="D17" s="50">
        <f t="shared" si="2"/>
        <v>0.7750827189120183</v>
      </c>
      <c r="E17" s="50">
        <f t="shared" si="2"/>
        <v>0.47807623166506003</v>
      </c>
      <c r="F17" s="50">
        <f t="shared" si="2"/>
        <v>9.5094182320298051E-2</v>
      </c>
      <c r="G17" s="50">
        <f t="shared" si="2"/>
        <v>76.20170387932157</v>
      </c>
      <c r="H17" s="50">
        <f t="shared" si="2"/>
        <v>2.6053200635698095E-3</v>
      </c>
      <c r="I17" s="50">
        <f t="shared" si="2"/>
        <v>7.6856941875309379E-2</v>
      </c>
      <c r="J17" s="50">
        <f t="shared" si="2"/>
        <v>12.429982023291561</v>
      </c>
      <c r="K17" s="50">
        <f t="shared" si="2"/>
        <v>4.9136336398926606</v>
      </c>
      <c r="L17" s="50">
        <f t="shared" si="2"/>
        <v>7.8159601907094294E-3</v>
      </c>
      <c r="M17" s="50">
        <f t="shared" si="2"/>
        <v>6.5133001589245242E-3</v>
      </c>
      <c r="N17" s="51">
        <f>SUM(C17:M17)</f>
        <v>100</v>
      </c>
      <c r="O17" s="18"/>
      <c r="P17" s="18"/>
      <c r="Q17" s="18"/>
      <c r="R17" s="18"/>
      <c r="S17" s="18"/>
      <c r="T17" s="18"/>
      <c r="U17" s="18"/>
    </row>
    <row r="18" spans="1:21" x14ac:dyDescent="0.25"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P18" s="18"/>
    </row>
    <row r="19" spans="1:21" x14ac:dyDescent="0.25">
      <c r="O19" s="18"/>
      <c r="P19" s="18"/>
    </row>
    <row r="20" spans="1:21" x14ac:dyDescent="0.25">
      <c r="O20" s="18"/>
    </row>
    <row r="21" spans="1:21" x14ac:dyDescent="0.25">
      <c r="P21" s="1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4.1</vt:lpstr>
      <vt:lpstr>4.2</vt:lpstr>
      <vt:lpstr>4.3</vt:lpstr>
    </vt:vector>
  </TitlesOfParts>
  <Company>Secretaría de Comunicaciones y Transportes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mflorviv</dc:creator>
  <cp:lastModifiedBy>Michel Flores Vivanco</cp:lastModifiedBy>
  <dcterms:created xsi:type="dcterms:W3CDTF">2011-03-03T01:10:55Z</dcterms:created>
  <dcterms:modified xsi:type="dcterms:W3CDTF">2026-01-17T01:07:51Z</dcterms:modified>
</cp:coreProperties>
</file>